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ste4\Desktop\"/>
    </mc:Choice>
  </mc:AlternateContent>
  <bookViews>
    <workbookView xWindow="25995" yWindow="810" windowWidth="24705" windowHeight="27915"/>
  </bookViews>
  <sheets>
    <sheet name="C-FOUA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F10" i="1"/>
  <c r="F11" i="1"/>
  <c r="F12" i="1"/>
  <c r="F13" i="1"/>
  <c r="F23" i="1"/>
  <c r="B23" i="1"/>
  <c r="D23" i="1"/>
  <c r="B9" i="1"/>
  <c r="F9" i="1"/>
  <c r="F15" i="1"/>
  <c r="F16" i="1"/>
  <c r="F18" i="1"/>
  <c r="B19" i="1"/>
  <c r="F19" i="1"/>
  <c r="F21" i="1"/>
  <c r="B15" i="1"/>
  <c r="B18" i="1"/>
  <c r="B21" i="1"/>
  <c r="D21" i="1"/>
  <c r="D18" i="1"/>
  <c r="D15" i="1"/>
</calcChain>
</file>

<file path=xl/sharedStrings.xml><?xml version="1.0" encoding="utf-8"?>
<sst xmlns="http://schemas.openxmlformats.org/spreadsheetml/2006/main" count="44" uniqueCount="41">
  <si>
    <t>Masse et Centrage</t>
  </si>
  <si>
    <t>Pilote :</t>
  </si>
  <si>
    <t>Licence :</t>
  </si>
  <si>
    <t>Date :</t>
  </si>
  <si>
    <t>Remplir les cellules blanches</t>
  </si>
  <si>
    <t>Description</t>
  </si>
  <si>
    <t>Poids</t>
  </si>
  <si>
    <t>Bras</t>
  </si>
  <si>
    <t>Moment               (poids x bras)</t>
  </si>
  <si>
    <t>Masse à vide</t>
  </si>
  <si>
    <t>Essence (53 gal.)</t>
  </si>
  <si>
    <t>Pilote + Passager</t>
  </si>
  <si>
    <t>Passagers arrière</t>
  </si>
  <si>
    <t>Bagages (section1)</t>
  </si>
  <si>
    <t>Bagages (section2)</t>
  </si>
  <si>
    <t>Poids sur la rampe</t>
  </si>
  <si>
    <t>Consommation d'essence</t>
  </si>
  <si>
    <t>Poids au décollage</t>
  </si>
  <si>
    <t>Poids à l'atterrissage</t>
  </si>
  <si>
    <t>Zéro Fuel</t>
  </si>
  <si>
    <t>Roulage</t>
  </si>
  <si>
    <t>Passage 50ft</t>
  </si>
  <si>
    <t>Poids standards</t>
  </si>
  <si>
    <t>Distance de décollage</t>
  </si>
  <si>
    <t>été</t>
  </si>
  <si>
    <t>hiver</t>
  </si>
  <si>
    <t>Distance d'atterrissage</t>
  </si>
  <si>
    <t>Homme 12+ ans</t>
  </si>
  <si>
    <t>Femme 12 + ans</t>
  </si>
  <si>
    <t>Masse maximale au décollage</t>
  </si>
  <si>
    <t>2450 lbs</t>
  </si>
  <si>
    <t>Enfants 2-11ans</t>
  </si>
  <si>
    <t>Section Bagages 1</t>
  </si>
  <si>
    <t>120 lbs</t>
  </si>
  <si>
    <t>Enfants en bas âge</t>
  </si>
  <si>
    <t>Section Bagages 2</t>
  </si>
  <si>
    <t>50 lbs</t>
  </si>
  <si>
    <t>Section Bagages 1+2</t>
  </si>
  <si>
    <t>Nb de galons</t>
  </si>
  <si>
    <t>consommés</t>
  </si>
  <si>
    <t>C172 / C-FUWO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</si>
</sst>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indexed="8"/>
      <name val="Calibri"/>
    </font>
    <font>
      <sz val="10"/>
      <color indexed="8"/>
      <name val="Calibri"/>
    </font>
    <font>
      <b/>
      <sz val="10"/>
      <color indexed="8"/>
      <name val="Calibri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8"/>
        <bgColor auto="1"/>
      </patternFill>
    </fill>
  </fills>
  <borders count="43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medium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16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6"/>
      </right>
      <top style="thin">
        <color indexed="16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6"/>
      </right>
      <top style="medium">
        <color indexed="8"/>
      </top>
      <bottom style="medium">
        <color indexed="8"/>
      </bottom>
      <diagonal/>
    </border>
    <border>
      <left style="thin">
        <color indexed="16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6"/>
      </right>
      <top style="medium">
        <color indexed="8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8"/>
      </top>
      <bottom style="thin">
        <color indexed="16"/>
      </bottom>
      <diagonal/>
    </border>
    <border>
      <left style="medium">
        <color indexed="8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medium">
        <color indexed="8"/>
      </right>
      <top style="medium">
        <color indexed="8"/>
      </top>
      <bottom style="thin">
        <color indexed="16"/>
      </bottom>
      <diagonal/>
    </border>
    <border>
      <left style="thin">
        <color indexed="16"/>
      </left>
      <right style="medium">
        <color indexed="8"/>
      </right>
      <top style="thin">
        <color indexed="16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16"/>
      </right>
      <top style="thin">
        <color indexed="16"/>
      </top>
      <bottom style="medium">
        <color indexed="8"/>
      </bottom>
      <diagonal/>
    </border>
    <border>
      <left style="thin">
        <color indexed="16"/>
      </left>
      <right style="thin">
        <color indexed="16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6"/>
      </left>
      <right style="medium">
        <color indexed="8"/>
      </right>
      <top style="thin">
        <color indexed="16"/>
      </top>
      <bottom style="thin">
        <color indexed="16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thin">
        <color indexed="16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9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2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4" xfId="0" applyFont="1" applyBorder="1" applyAlignment="1"/>
    <xf numFmtId="0" fontId="0" fillId="0" borderId="6" xfId="0" applyFont="1" applyBorder="1" applyAlignment="1"/>
    <xf numFmtId="49" fontId="2" fillId="2" borderId="7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/>
    <xf numFmtId="49" fontId="1" fillId="2" borderId="11" xfId="0" applyNumberFormat="1" applyFont="1" applyFill="1" applyBorder="1" applyAlignment="1"/>
    <xf numFmtId="49" fontId="1" fillId="2" borderId="16" xfId="0" applyNumberFormat="1" applyFont="1" applyFill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0" fillId="0" borderId="23" xfId="0" applyFont="1" applyBorder="1" applyAlignment="1"/>
    <xf numFmtId="0" fontId="1" fillId="4" borderId="16" xfId="0" applyNumberFormat="1" applyFont="1" applyFill="1" applyBorder="1" applyAlignment="1"/>
    <xf numFmtId="49" fontId="1" fillId="2" borderId="26" xfId="0" applyNumberFormat="1" applyFont="1" applyFill="1" applyBorder="1" applyAlignment="1"/>
    <xf numFmtId="0" fontId="1" fillId="4" borderId="29" xfId="0" applyNumberFormat="1" applyFont="1" applyFill="1" applyBorder="1" applyAlignment="1">
      <alignment horizontal="center"/>
    </xf>
    <xf numFmtId="0" fontId="1" fillId="4" borderId="30" xfId="0" applyNumberFormat="1" applyFont="1" applyFill="1" applyBorder="1" applyAlignment="1">
      <alignment horizontal="center"/>
    </xf>
    <xf numFmtId="0" fontId="1" fillId="4" borderId="31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left"/>
    </xf>
    <xf numFmtId="0" fontId="0" fillId="0" borderId="32" xfId="0" applyFont="1" applyBorder="1" applyAlignment="1"/>
    <xf numFmtId="0" fontId="1" fillId="4" borderId="7" xfId="0" applyNumberFormat="1" applyFont="1" applyFill="1" applyBorder="1" applyAlignment="1"/>
    <xf numFmtId="49" fontId="1" fillId="2" borderId="7" xfId="0" applyNumberFormat="1" applyFont="1" applyFill="1" applyBorder="1" applyAlignment="1"/>
    <xf numFmtId="0" fontId="1" fillId="4" borderId="29" xfId="0" applyNumberFormat="1" applyFont="1" applyFill="1" applyBorder="1" applyAlignment="1"/>
    <xf numFmtId="0" fontId="1" fillId="4" borderId="31" xfId="0" applyNumberFormat="1" applyFont="1" applyFill="1" applyBorder="1" applyAlignment="1"/>
    <xf numFmtId="49" fontId="1" fillId="2" borderId="7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/>
    <xf numFmtId="0" fontId="1" fillId="2" borderId="15" xfId="0" applyNumberFormat="1" applyFont="1" applyFill="1" applyBorder="1" applyAlignment="1"/>
    <xf numFmtId="0" fontId="1" fillId="2" borderId="7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/>
    <xf numFmtId="0" fontId="0" fillId="0" borderId="33" xfId="0" applyFont="1" applyBorder="1" applyAlignment="1"/>
    <xf numFmtId="0" fontId="0" fillId="0" borderId="24" xfId="0" applyFont="1" applyBorder="1" applyAlignment="1"/>
    <xf numFmtId="49" fontId="1" fillId="2" borderId="11" xfId="0" applyNumberFormat="1" applyFont="1" applyFill="1" applyBorder="1" applyAlignment="1">
      <alignment horizontal="right"/>
    </xf>
    <xf numFmtId="0" fontId="0" fillId="0" borderId="36" xfId="0" applyFont="1" applyBorder="1" applyAlignment="1"/>
    <xf numFmtId="49" fontId="1" fillId="2" borderId="16" xfId="0" applyNumberFormat="1" applyFont="1" applyFill="1" applyBorder="1" applyAlignment="1">
      <alignment horizontal="right"/>
    </xf>
    <xf numFmtId="49" fontId="1" fillId="2" borderId="26" xfId="0" applyNumberFormat="1" applyFont="1" applyFill="1" applyBorder="1" applyAlignment="1">
      <alignment horizontal="right"/>
    </xf>
    <xf numFmtId="0" fontId="0" fillId="0" borderId="41" xfId="0" applyFont="1" applyBorder="1" applyAlignment="1"/>
    <xf numFmtId="49" fontId="1" fillId="2" borderId="41" xfId="0" applyNumberFormat="1" applyFont="1" applyFill="1" applyBorder="1" applyAlignment="1">
      <alignment horizontal="right"/>
    </xf>
    <xf numFmtId="0" fontId="1" fillId="2" borderId="42" xfId="0" applyNumberFormat="1" applyFont="1" applyFill="1" applyBorder="1" applyAlignment="1">
      <alignment horizontal="left"/>
    </xf>
    <xf numFmtId="0" fontId="1" fillId="2" borderId="14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15" xfId="0" applyNumberFormat="1" applyFont="1" applyFill="1" applyBorder="1" applyAlignment="1" applyProtection="1">
      <alignment horizontal="center"/>
      <protection locked="0"/>
    </xf>
    <xf numFmtId="2" fontId="1" fillId="3" borderId="27" xfId="0" applyNumberFormat="1" applyFont="1" applyFill="1" applyBorder="1" applyAlignment="1">
      <alignment horizontal="center"/>
    </xf>
    <xf numFmtId="0" fontId="1" fillId="3" borderId="28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 applyProtection="1">
      <protection locked="0"/>
    </xf>
    <xf numFmtId="0" fontId="0" fillId="2" borderId="15" xfId="0" applyNumberFormat="1" applyFont="1" applyFill="1" applyBorder="1" applyAlignment="1" applyProtection="1">
      <protection locked="0"/>
    </xf>
    <xf numFmtId="0" fontId="1" fillId="3" borderId="1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4" borderId="17" xfId="0" applyNumberFormat="1" applyFont="1" applyFill="1" applyBorder="1" applyAlignment="1">
      <alignment horizontal="center"/>
    </xf>
    <xf numFmtId="0" fontId="1" fillId="4" borderId="18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 applyProtection="1">
      <alignment horizontal="center"/>
      <protection locked="0"/>
    </xf>
    <xf numFmtId="164" fontId="1" fillId="2" borderId="20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>
      <alignment horizontal="center"/>
    </xf>
    <xf numFmtId="164" fontId="1" fillId="3" borderId="18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/>
    </xf>
    <xf numFmtId="0" fontId="1" fillId="2" borderId="24" xfId="0" applyNumberFormat="1" applyFont="1" applyFill="1" applyBorder="1" applyAlignment="1">
      <alignment horizontal="center"/>
    </xf>
    <xf numFmtId="0" fontId="1" fillId="2" borderId="33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25" xfId="0" applyNumberFormat="1" applyFont="1" applyFill="1" applyBorder="1" applyAlignment="1">
      <alignment horizontal="center"/>
    </xf>
    <xf numFmtId="2" fontId="1" fillId="3" borderId="29" xfId="0" applyNumberFormat="1" applyFont="1" applyFill="1" applyBorder="1" applyAlignment="1">
      <alignment horizontal="center"/>
    </xf>
    <xf numFmtId="0" fontId="1" fillId="3" borderId="31" xfId="0" applyNumberFormat="1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49" fontId="1" fillId="2" borderId="39" xfId="0" applyNumberFormat="1" applyFont="1" applyFill="1" applyBorder="1" applyAlignment="1">
      <alignment horizontal="left"/>
    </xf>
    <xf numFmtId="0" fontId="1" fillId="2" borderId="40" xfId="0" applyNumberFormat="1" applyFont="1" applyFill="1" applyBorder="1" applyAlignment="1">
      <alignment horizontal="left"/>
    </xf>
    <xf numFmtId="3" fontId="1" fillId="3" borderId="17" xfId="0" applyNumberFormat="1" applyFont="1" applyFill="1" applyBorder="1" applyAlignment="1">
      <alignment horizontal="center"/>
    </xf>
    <xf numFmtId="2" fontId="1" fillId="3" borderId="28" xfId="0" applyNumberFormat="1" applyFont="1" applyFill="1" applyBorder="1" applyAlignment="1">
      <alignment horizontal="center"/>
    </xf>
    <xf numFmtId="2" fontId="1" fillId="3" borderId="31" xfId="0" applyNumberFormat="1" applyFont="1" applyFill="1" applyBorder="1" applyAlignment="1">
      <alignment horizontal="center"/>
    </xf>
    <xf numFmtId="0" fontId="1" fillId="4" borderId="29" xfId="0" applyNumberFormat="1" applyFont="1" applyFill="1" applyBorder="1" applyAlignment="1">
      <alignment horizontal="center"/>
    </xf>
    <xf numFmtId="0" fontId="1" fillId="4" borderId="30" xfId="0" applyNumberFormat="1" applyFont="1" applyFill="1" applyBorder="1" applyAlignment="1">
      <alignment horizontal="center"/>
    </xf>
    <xf numFmtId="49" fontId="1" fillId="2" borderId="34" xfId="0" applyNumberFormat="1" applyFont="1" applyFill="1" applyBorder="1" applyAlignment="1">
      <alignment horizontal="left"/>
    </xf>
    <xf numFmtId="0" fontId="1" fillId="2" borderId="35" xfId="0" applyNumberFormat="1" applyFont="1" applyFill="1" applyBorder="1" applyAlignment="1">
      <alignment horizontal="left"/>
    </xf>
    <xf numFmtId="49" fontId="1" fillId="2" borderId="37" xfId="0" applyNumberFormat="1" applyFont="1" applyFill="1" applyBorder="1" applyAlignment="1">
      <alignment horizontal="left"/>
    </xf>
    <xf numFmtId="0" fontId="1" fillId="2" borderId="38" xfId="0" applyNumberFormat="1" applyFont="1" applyFill="1" applyBorder="1" applyAlignment="1">
      <alignment horizontal="left"/>
    </xf>
    <xf numFmtId="164" fontId="1" fillId="3" borderId="2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 applyProtection="1">
      <alignment horizontal="left"/>
      <protection locked="0"/>
    </xf>
    <xf numFmtId="164" fontId="1" fillId="3" borderId="29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left"/>
      <protection locked="0"/>
    </xf>
    <xf numFmtId="49" fontId="2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878787"/>
      <rgbColor rgb="FFBABABA"/>
      <rgbColor rgb="FF616161"/>
      <rgbColor rgb="FF818181"/>
      <rgbColor rgb="FF505050"/>
      <rgbColor rgb="FFB3B3B3"/>
      <rgbColor rgb="FFAAAAAA"/>
      <rgbColor rgb="FFE5B8B7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18"/>
  <c:chart>
    <c:autoTitleDeleted val="1"/>
    <c:plotArea>
      <c:layout>
        <c:manualLayout>
          <c:layoutTarget val="inner"/>
          <c:xMode val="edge"/>
          <c:yMode val="edge"/>
          <c:x val="7.8353699999999998E-2"/>
          <c:y val="5.4521E-2"/>
          <c:w val="0.62888299999999997"/>
          <c:h val="0.84866600000000003"/>
        </c:manualLayout>
      </c:layout>
      <c:scatterChart>
        <c:scatterStyle val="lineMarker"/>
        <c:varyColors val="0"/>
        <c:ser>
          <c:idx val="0"/>
          <c:order val="0"/>
          <c:tx>
            <c:v>Series1</c:v>
          </c:tx>
          <c:spPr>
            <a:ln w="12700" cap="flat">
              <a:noFill/>
              <a:miter lim="400000"/>
            </a:ln>
            <a:effectLst/>
          </c:spPr>
          <c:marker>
            <c:symbol val="diamond"/>
            <c:size val="6"/>
            <c:spPr>
              <a:solidFill>
                <a:srgbClr val="616161"/>
              </a:solidFill>
              <a:ln w="9525" cap="flat">
                <a:solidFill>
                  <a:srgbClr val="616161"/>
                </a:solidFill>
                <a:prstDash val="solid"/>
                <a:round/>
              </a:ln>
              <a:effectLst/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Ref>
              <c:f>'C-FOUA'!$B$18</c:f>
              <c:numCache>
                <c:formatCode>0.0</c:formatCode>
                <c:ptCount val="1"/>
                <c:pt idx="0">
                  <c:v>1683.9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9A-43E1-A985-455E0E27ECBE}"/>
            </c:ext>
          </c:extLst>
        </c:ser>
        <c:ser>
          <c:idx val="1"/>
          <c:order val="1"/>
          <c:tx>
            <c:v>Décollage</c:v>
          </c:tx>
          <c:spPr>
            <a:ln w="12700" cap="flat">
              <a:noFill/>
              <a:miter lim="400000"/>
            </a:ln>
            <a:effectLst/>
          </c:spPr>
          <c:marker>
            <c:symbol val="triangle"/>
            <c:size val="6"/>
            <c:spPr>
              <a:solidFill>
                <a:srgbClr val="818181"/>
              </a:solidFill>
              <a:ln w="9525" cap="flat">
                <a:solidFill>
                  <a:srgbClr val="818181"/>
                </a:solidFill>
                <a:prstDash val="solid"/>
                <a:round/>
              </a:ln>
              <a:effectLst/>
            </c:spPr>
          </c:marker>
          <c:xVal>
            <c:numRef>
              <c:f>'C-FOUA'!$D$18</c:f>
              <c:numCache>
                <c:formatCode>0.00</c:formatCode>
                <c:ptCount val="1"/>
                <c:pt idx="0">
                  <c:v>38.781838588989842</c:v>
                </c:pt>
              </c:numCache>
            </c:numRef>
          </c:xVal>
          <c:yVal>
            <c:numRef>
              <c:f>'C-FOUA'!$B$18</c:f>
              <c:numCache>
                <c:formatCode>0.0</c:formatCode>
                <c:ptCount val="1"/>
                <c:pt idx="0">
                  <c:v>1683.9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9A-43E1-A985-455E0E27ECBE}"/>
            </c:ext>
          </c:extLst>
        </c:ser>
        <c:ser>
          <c:idx val="2"/>
          <c:order val="2"/>
          <c:tx>
            <c:v>Attérrissage</c:v>
          </c:tx>
          <c:spPr>
            <a:ln w="12700" cap="flat">
              <a:noFill/>
              <a:miter lim="400000"/>
            </a:ln>
            <a:effectLst/>
          </c:spPr>
          <c:marker>
            <c:symbol val="x"/>
            <c:size val="7"/>
            <c:spPr>
              <a:solidFill>
                <a:srgbClr val="505050"/>
              </a:solidFill>
              <a:ln w="9525" cap="flat">
                <a:solidFill>
                  <a:srgbClr val="505050"/>
                </a:solidFill>
                <a:prstDash val="solid"/>
                <a:round/>
              </a:ln>
              <a:effectLst/>
            </c:spPr>
          </c:marker>
          <c:xVal>
            <c:numRef>
              <c:f>'C-FOUA'!$D$21</c:f>
              <c:numCache>
                <c:formatCode>0.00</c:formatCode>
                <c:ptCount val="1"/>
                <c:pt idx="0">
                  <c:v>38.781838588989842</c:v>
                </c:pt>
              </c:numCache>
            </c:numRef>
          </c:xVal>
          <c:yVal>
            <c:numRef>
              <c:f>'C-FOUA'!$B$21</c:f>
              <c:numCache>
                <c:formatCode>0.0</c:formatCode>
                <c:ptCount val="1"/>
                <c:pt idx="0">
                  <c:v>1683.9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49A-43E1-A985-455E0E27ECBE}"/>
            </c:ext>
          </c:extLst>
        </c:ser>
        <c:ser>
          <c:idx val="3"/>
          <c:order val="3"/>
          <c:tx>
            <c:v>Zéro Fuel</c:v>
          </c:tx>
          <c:spPr>
            <a:ln w="12700" cap="flat">
              <a:noFill/>
              <a:miter lim="400000"/>
            </a:ln>
            <a:effectLst/>
          </c:spPr>
          <c:marker>
            <c:symbol val="square"/>
            <c:size val="6"/>
            <c:spPr>
              <a:solidFill>
                <a:srgbClr val="B3B3B3"/>
              </a:solidFill>
              <a:ln w="9525" cap="flat">
                <a:solidFill>
                  <a:srgbClr val="B3B3B3"/>
                </a:solidFill>
                <a:prstDash val="solid"/>
                <a:round/>
              </a:ln>
              <a:effectLst/>
            </c:spPr>
          </c:marker>
          <c:xVal>
            <c:numRef>
              <c:f>'C-FOUA'!$D$23</c:f>
              <c:numCache>
                <c:formatCode>0.00</c:formatCode>
                <c:ptCount val="1"/>
                <c:pt idx="0">
                  <c:v>38.819999999999993</c:v>
                </c:pt>
              </c:numCache>
            </c:numRef>
          </c:xVal>
          <c:yVal>
            <c:numRef>
              <c:f>'C-FOUA'!$B$23</c:f>
              <c:numCache>
                <c:formatCode>0.0</c:formatCode>
                <c:ptCount val="1"/>
                <c:pt idx="0">
                  <c:v>1690.9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49A-43E1-A985-455E0E27E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838544"/>
        <c:axId val="140838936"/>
      </c:scatterChart>
      <c:valAx>
        <c:axId val="140838544"/>
        <c:scaling>
          <c:orientation val="minMax"/>
          <c:max val="49"/>
          <c:min val="34"/>
        </c:scaling>
        <c:delete val="0"/>
        <c:axPos val="b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minorGridlines>
          <c:spPr>
            <a:ln w="12700" cap="flat">
              <a:solidFill>
                <a:srgbClr val="BABABA"/>
              </a:solidFill>
              <a:prstDash val="solid"/>
              <a:round/>
            </a:ln>
          </c:spPr>
        </c:minorGridlines>
        <c:numFmt formatCode="0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40838936"/>
        <c:crosses val="autoZero"/>
        <c:crossBetween val="between"/>
        <c:majorUnit val="1"/>
        <c:minorUnit val="0.5"/>
      </c:valAx>
      <c:valAx>
        <c:axId val="140838936"/>
        <c:scaling>
          <c:orientation val="minMax"/>
          <c:max val="2600"/>
          <c:min val="1500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minorGridlines>
          <c:spPr>
            <a:ln w="12700" cap="flat">
              <a:solidFill>
                <a:srgbClr val="BABABA"/>
              </a:solidFill>
              <a:prstDash val="solid"/>
              <a:round/>
            </a:ln>
          </c:spPr>
        </c:minorGridlines>
        <c:numFmt formatCode="0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40838544"/>
        <c:crosses val="autoZero"/>
        <c:crossBetween val="between"/>
        <c:majorUnit val="100"/>
        <c:minorUnit val="50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3503499999999997"/>
          <c:y val="0.595441"/>
          <c:w val="0.164965"/>
          <c:h val="0.2430839999999999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67732</xdr:colOff>
      <xdr:row>33</xdr:row>
      <xdr:rowOff>16933</xdr:rowOff>
    </xdr:from>
    <xdr:to>
      <xdr:col>8</xdr:col>
      <xdr:colOff>618066</xdr:colOff>
      <xdr:row>48</xdr:row>
      <xdr:rowOff>137117</xdr:rowOff>
    </xdr:to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909043</xdr:colOff>
      <xdr:row>41</xdr:row>
      <xdr:rowOff>138125</xdr:rowOff>
    </xdr:from>
    <xdr:to>
      <xdr:col>0</xdr:col>
      <xdr:colOff>913226</xdr:colOff>
      <xdr:row>47</xdr:row>
      <xdr:rowOff>70641</xdr:rowOff>
    </xdr:to>
    <xdr:sp macro="" textlink="">
      <xdr:nvSpPr>
        <xdr:cNvPr id="4" name="Shape 4"/>
        <xdr:cNvSpPr/>
      </xdr:nvSpPr>
      <xdr:spPr>
        <a:xfrm flipH="1" flipV="1">
          <a:off x="909043" y="7339025"/>
          <a:ext cx="4184" cy="1075517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</xdr:col>
      <xdr:colOff>298990</xdr:colOff>
      <xdr:row>35</xdr:row>
      <xdr:rowOff>100022</xdr:rowOff>
    </xdr:from>
    <xdr:to>
      <xdr:col>4</xdr:col>
      <xdr:colOff>94423</xdr:colOff>
      <xdr:row>35</xdr:row>
      <xdr:rowOff>107935</xdr:rowOff>
    </xdr:to>
    <xdr:sp macro="" textlink="">
      <xdr:nvSpPr>
        <xdr:cNvPr id="5" name="Shape 5"/>
        <xdr:cNvSpPr/>
      </xdr:nvSpPr>
      <xdr:spPr>
        <a:xfrm flipV="1">
          <a:off x="2115090" y="6157922"/>
          <a:ext cx="1776634" cy="7914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</xdr:col>
      <xdr:colOff>92572</xdr:colOff>
      <xdr:row>35</xdr:row>
      <xdr:rowOff>101617</xdr:rowOff>
    </xdr:from>
    <xdr:to>
      <xdr:col>4</xdr:col>
      <xdr:colOff>94012</xdr:colOff>
      <xdr:row>47</xdr:row>
      <xdr:rowOff>72874</xdr:rowOff>
    </xdr:to>
    <xdr:sp macro="" textlink="">
      <xdr:nvSpPr>
        <xdr:cNvPr id="6" name="Shape 6"/>
        <xdr:cNvSpPr/>
      </xdr:nvSpPr>
      <xdr:spPr>
        <a:xfrm>
          <a:off x="3889872" y="6159517"/>
          <a:ext cx="1441" cy="2257258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913500</xdr:colOff>
      <xdr:row>35</xdr:row>
      <xdr:rowOff>107936</xdr:rowOff>
    </xdr:from>
    <xdr:to>
      <xdr:col>1</xdr:col>
      <xdr:colOff>302556</xdr:colOff>
      <xdr:row>41</xdr:row>
      <xdr:rowOff>137933</xdr:rowOff>
    </xdr:to>
    <xdr:sp macro="" textlink="">
      <xdr:nvSpPr>
        <xdr:cNvPr id="7" name="Shape 7"/>
        <xdr:cNvSpPr/>
      </xdr:nvSpPr>
      <xdr:spPr>
        <a:xfrm flipV="1">
          <a:off x="913500" y="6165836"/>
          <a:ext cx="1205157" cy="1172998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</xdr:col>
      <xdr:colOff>421406</xdr:colOff>
      <xdr:row>39</xdr:row>
      <xdr:rowOff>176201</xdr:rowOff>
    </xdr:from>
    <xdr:to>
      <xdr:col>1</xdr:col>
      <xdr:colOff>432927</xdr:colOff>
      <xdr:row>47</xdr:row>
      <xdr:rowOff>67067</xdr:rowOff>
    </xdr:to>
    <xdr:sp macro="" textlink="">
      <xdr:nvSpPr>
        <xdr:cNvPr id="8" name="Shape 8"/>
        <xdr:cNvSpPr/>
      </xdr:nvSpPr>
      <xdr:spPr>
        <a:xfrm flipH="1" flipV="1">
          <a:off x="2237506" y="6996101"/>
          <a:ext cx="11522" cy="1414867"/>
        </a:xfrm>
        <a:prstGeom prst="line">
          <a:avLst/>
        </a:prstGeom>
        <a:noFill/>
        <a:ln w="9525" cap="flat">
          <a:solidFill>
            <a:srgbClr val="000000"/>
          </a:solidFill>
          <a:prstDash val="dash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1254001</xdr:colOff>
      <xdr:row>39</xdr:row>
      <xdr:rowOff>176201</xdr:rowOff>
    </xdr:from>
    <xdr:to>
      <xdr:col>1</xdr:col>
      <xdr:colOff>426755</xdr:colOff>
      <xdr:row>39</xdr:row>
      <xdr:rowOff>179774</xdr:rowOff>
    </xdr:to>
    <xdr:sp macro="" textlink="">
      <xdr:nvSpPr>
        <xdr:cNvPr id="9" name="Shape 9"/>
        <xdr:cNvSpPr/>
      </xdr:nvSpPr>
      <xdr:spPr>
        <a:xfrm flipH="1">
          <a:off x="1254001" y="6996101"/>
          <a:ext cx="988855" cy="3574"/>
        </a:xfrm>
        <a:prstGeom prst="line">
          <a:avLst/>
        </a:prstGeom>
        <a:noFill/>
        <a:ln w="9525" cap="flat">
          <a:solidFill>
            <a:srgbClr val="000000"/>
          </a:solidFill>
          <a:prstDash val="dash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6</xdr:col>
      <xdr:colOff>16525</xdr:colOff>
      <xdr:row>37</xdr:row>
      <xdr:rowOff>146093</xdr:rowOff>
    </xdr:from>
    <xdr:to>
      <xdr:col>9</xdr:col>
      <xdr:colOff>73286</xdr:colOff>
      <xdr:row>44</xdr:row>
      <xdr:rowOff>174714</xdr:rowOff>
    </xdr:to>
    <xdr:sp macro="" textlink="">
      <xdr:nvSpPr>
        <xdr:cNvPr id="10" name="Shape 10"/>
        <xdr:cNvSpPr/>
      </xdr:nvSpPr>
      <xdr:spPr>
        <a:xfrm>
          <a:off x="5138858" y="6589226"/>
          <a:ext cx="2037961" cy="139175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Catégorie Normale</a:t>
          </a: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Catégorie Utilitaire</a:t>
          </a:r>
        </a:p>
      </xdr:txBody>
    </xdr:sp>
    <xdr:clientData/>
  </xdr:twoCellAnchor>
  <xdr:twoCellAnchor>
    <xdr:from>
      <xdr:col>7</xdr:col>
      <xdr:colOff>559669</xdr:colOff>
      <xdr:row>38</xdr:row>
      <xdr:rowOff>96572</xdr:rowOff>
    </xdr:from>
    <xdr:to>
      <xdr:col>8</xdr:col>
      <xdr:colOff>485834</xdr:colOff>
      <xdr:row>38</xdr:row>
      <xdr:rowOff>96572</xdr:rowOff>
    </xdr:to>
    <xdr:sp macro="" textlink="">
      <xdr:nvSpPr>
        <xdr:cNvPr id="11" name="Shape 11"/>
        <xdr:cNvSpPr/>
      </xdr:nvSpPr>
      <xdr:spPr>
        <a:xfrm>
          <a:off x="6342402" y="6734439"/>
          <a:ext cx="586565" cy="0"/>
        </a:xfrm>
        <a:prstGeom prst="line">
          <a:avLst/>
        </a:prstGeom>
        <a:noFill/>
        <a:ln w="2857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7</xdr:col>
      <xdr:colOff>557852</xdr:colOff>
      <xdr:row>40</xdr:row>
      <xdr:rowOff>47891</xdr:rowOff>
    </xdr:from>
    <xdr:to>
      <xdr:col>8</xdr:col>
      <xdr:colOff>484017</xdr:colOff>
      <xdr:row>40</xdr:row>
      <xdr:rowOff>47891</xdr:rowOff>
    </xdr:to>
    <xdr:sp macro="" textlink="">
      <xdr:nvSpPr>
        <xdr:cNvPr id="12" name="Shape 12"/>
        <xdr:cNvSpPr/>
      </xdr:nvSpPr>
      <xdr:spPr>
        <a:xfrm>
          <a:off x="6340585" y="7075224"/>
          <a:ext cx="586565" cy="0"/>
        </a:xfrm>
        <a:prstGeom prst="line">
          <a:avLst/>
        </a:prstGeom>
        <a:noFill/>
        <a:ln w="28575" cap="flat">
          <a:solidFill>
            <a:srgbClr val="000000"/>
          </a:solidFill>
          <a:prstDash val="sysDash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465666</xdr:colOff>
      <xdr:row>0</xdr:row>
      <xdr:rowOff>76197</xdr:rowOff>
    </xdr:from>
    <xdr:to>
      <xdr:col>0</xdr:col>
      <xdr:colOff>1370037</xdr:colOff>
      <xdr:row>5</xdr:row>
      <xdr:rowOff>67794</xdr:rowOff>
    </xdr:to>
    <xdr:pic>
      <xdr:nvPicPr>
        <xdr:cNvPr id="14" name="iFly_Noir (1).png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465666" y="76197"/>
          <a:ext cx="904371" cy="7959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showGridLines="0" tabSelected="1" topLeftCell="A4" zoomScale="125" zoomScaleNormal="125" zoomScalePageLayoutView="150" workbookViewId="0">
      <selection activeCell="B11" sqref="B11:C11"/>
    </sheetView>
  </sheetViews>
  <sheetFormatPr baseColWidth="10" defaultColWidth="10.85546875" defaultRowHeight="15" customHeight="1" x14ac:dyDescent="0.25"/>
  <cols>
    <col min="1" max="1" width="23.85546875" style="1" customWidth="1"/>
    <col min="2" max="9" width="8.7109375" style="1" customWidth="1"/>
    <col min="10" max="256" width="10.85546875" style="1" customWidth="1"/>
  </cols>
  <sheetData>
    <row r="1" spans="1:9" ht="12.75" customHeigh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15" customHeight="1" x14ac:dyDescent="0.25">
      <c r="A2" s="2"/>
      <c r="B2" s="91" t="s">
        <v>0</v>
      </c>
      <c r="C2" s="92"/>
      <c r="D2" s="92"/>
      <c r="E2" s="3"/>
      <c r="F2" s="4" t="s">
        <v>1</v>
      </c>
      <c r="G2" s="90"/>
      <c r="H2" s="90"/>
      <c r="I2" s="90"/>
    </row>
    <row r="3" spans="1:9" ht="12.75" customHeight="1" x14ac:dyDescent="0.25">
      <c r="A3" s="2"/>
      <c r="B3" s="2"/>
      <c r="C3" s="5" t="s">
        <v>40</v>
      </c>
      <c r="D3" s="6"/>
      <c r="E3" s="2"/>
      <c r="F3" s="4" t="s">
        <v>2</v>
      </c>
      <c r="G3" s="86"/>
      <c r="H3" s="86"/>
      <c r="I3" s="86"/>
    </row>
    <row r="4" spans="1:9" ht="12.75" customHeight="1" x14ac:dyDescent="0.25">
      <c r="A4" s="2"/>
      <c r="B4" s="2"/>
      <c r="C4" s="2"/>
      <c r="D4" s="2"/>
      <c r="E4" s="2"/>
      <c r="F4" s="4" t="s">
        <v>3</v>
      </c>
      <c r="G4" s="86"/>
      <c r="H4" s="86"/>
      <c r="I4" s="86"/>
    </row>
    <row r="5" spans="1:9" ht="12.75" customHeight="1" x14ac:dyDescent="0.25">
      <c r="A5" s="38"/>
      <c r="B5" s="38"/>
      <c r="C5" s="38"/>
      <c r="D5" s="38"/>
      <c r="E5" s="38"/>
      <c r="F5" s="39"/>
      <c r="G5" s="40"/>
      <c r="H5" s="40"/>
      <c r="I5" s="40"/>
    </row>
    <row r="6" spans="1:9" ht="14.25" customHeight="1" x14ac:dyDescent="0.25">
      <c r="A6" s="7"/>
      <c r="B6" s="81" t="s">
        <v>4</v>
      </c>
      <c r="C6" s="82"/>
      <c r="D6" s="82"/>
      <c r="E6" s="82"/>
      <c r="F6" s="82"/>
      <c r="G6" s="83"/>
      <c r="H6" s="8"/>
      <c r="I6" s="8"/>
    </row>
    <row r="7" spans="1:9" ht="31.5" customHeight="1" x14ac:dyDescent="0.25">
      <c r="A7" s="9" t="s">
        <v>5</v>
      </c>
      <c r="B7" s="88" t="s">
        <v>6</v>
      </c>
      <c r="C7" s="89"/>
      <c r="D7" s="88" t="s">
        <v>7</v>
      </c>
      <c r="E7" s="89"/>
      <c r="F7" s="88" t="s">
        <v>8</v>
      </c>
      <c r="G7" s="89"/>
      <c r="H7" s="10"/>
      <c r="I7" s="7"/>
    </row>
    <row r="8" spans="1:9" ht="13.5" customHeight="1" x14ac:dyDescent="0.25">
      <c r="A8" s="11" t="s">
        <v>9</v>
      </c>
      <c r="B8" s="84">
        <v>1690.9</v>
      </c>
      <c r="C8" s="85"/>
      <c r="D8" s="67">
        <v>38.82</v>
      </c>
      <c r="E8" s="68"/>
      <c r="F8" s="67">
        <f>B8*D8</f>
        <v>65640.737999999998</v>
      </c>
      <c r="G8" s="68"/>
      <c r="H8" s="57" t="s">
        <v>38</v>
      </c>
      <c r="I8" s="42"/>
    </row>
    <row r="9" spans="1:9" ht="13.5" customHeight="1" x14ac:dyDescent="0.25">
      <c r="A9" s="12" t="s">
        <v>10</v>
      </c>
      <c r="B9" s="55">
        <f>H9*6</f>
        <v>0</v>
      </c>
      <c r="C9" s="56"/>
      <c r="D9" s="58">
        <v>48</v>
      </c>
      <c r="E9" s="66"/>
      <c r="F9" s="71">
        <f>B9*D9</f>
        <v>0</v>
      </c>
      <c r="G9" s="50"/>
      <c r="H9" s="43"/>
      <c r="I9" s="44"/>
    </row>
    <row r="10" spans="1:9" ht="12.75" customHeight="1" x14ac:dyDescent="0.25">
      <c r="A10" s="12" t="s">
        <v>11</v>
      </c>
      <c r="B10" s="53"/>
      <c r="C10" s="54"/>
      <c r="D10" s="58">
        <v>37</v>
      </c>
      <c r="E10" s="66"/>
      <c r="F10" s="71">
        <f>B10*D10</f>
        <v>0</v>
      </c>
      <c r="G10" s="50"/>
      <c r="H10" s="13"/>
      <c r="I10" s="14"/>
    </row>
    <row r="11" spans="1:9" ht="12.75" customHeight="1" x14ac:dyDescent="0.25">
      <c r="A11" s="12" t="s">
        <v>12</v>
      </c>
      <c r="B11" s="53"/>
      <c r="C11" s="54"/>
      <c r="D11" s="58">
        <v>73</v>
      </c>
      <c r="E11" s="66"/>
      <c r="F11" s="71">
        <f>B11*D11</f>
        <v>0</v>
      </c>
      <c r="G11" s="50"/>
      <c r="H11" s="15"/>
      <c r="I11" s="2"/>
    </row>
    <row r="12" spans="1:9" ht="12.75" customHeight="1" x14ac:dyDescent="0.25">
      <c r="A12" s="12" t="s">
        <v>13</v>
      </c>
      <c r="B12" s="53"/>
      <c r="C12" s="54"/>
      <c r="D12" s="58">
        <v>95</v>
      </c>
      <c r="E12" s="66"/>
      <c r="F12" s="71">
        <f>B12*D12</f>
        <v>0</v>
      </c>
      <c r="G12" s="50"/>
      <c r="H12" s="15"/>
      <c r="I12" s="2"/>
    </row>
    <row r="13" spans="1:9" ht="12.75" customHeight="1" x14ac:dyDescent="0.25">
      <c r="A13" s="12" t="s">
        <v>14</v>
      </c>
      <c r="B13" s="53"/>
      <c r="C13" s="54"/>
      <c r="D13" s="58">
        <v>123</v>
      </c>
      <c r="E13" s="66"/>
      <c r="F13" s="71">
        <f>B13*D13</f>
        <v>0</v>
      </c>
      <c r="G13" s="50"/>
      <c r="H13" s="15"/>
      <c r="I13" s="2"/>
    </row>
    <row r="14" spans="1:9" ht="12.75" customHeight="1" x14ac:dyDescent="0.25">
      <c r="A14" s="16"/>
      <c r="B14" s="51"/>
      <c r="C14" s="52"/>
      <c r="D14" s="51"/>
      <c r="E14" s="52"/>
      <c r="F14" s="51"/>
      <c r="G14" s="52"/>
      <c r="H14" s="15"/>
      <c r="I14" s="2"/>
    </row>
    <row r="15" spans="1:9" ht="12.75" customHeight="1" x14ac:dyDescent="0.25">
      <c r="A15" s="12" t="s">
        <v>15</v>
      </c>
      <c r="B15" s="55">
        <f>SUM(B8:C14)</f>
        <v>1690.9</v>
      </c>
      <c r="C15" s="56"/>
      <c r="D15" s="58">
        <f>F15/B15</f>
        <v>38.819999999999993</v>
      </c>
      <c r="E15" s="66"/>
      <c r="F15" s="58">
        <f>SUM(F8:G14)</f>
        <v>65640.737999999998</v>
      </c>
      <c r="G15" s="50"/>
      <c r="H15" s="15"/>
      <c r="I15" s="2"/>
    </row>
    <row r="16" spans="1:9" ht="13.5" customHeight="1" x14ac:dyDescent="0.25">
      <c r="A16" s="12" t="s">
        <v>16</v>
      </c>
      <c r="B16" s="55">
        <v>7</v>
      </c>
      <c r="C16" s="56"/>
      <c r="D16" s="58">
        <v>48</v>
      </c>
      <c r="E16" s="66"/>
      <c r="F16" s="49">
        <f>B16*D16</f>
        <v>336</v>
      </c>
      <c r="G16" s="50"/>
      <c r="H16" s="10"/>
      <c r="I16" s="7"/>
    </row>
    <row r="17" spans="1:9" ht="12.75" customHeight="1" x14ac:dyDescent="0.25">
      <c r="A17" s="16"/>
      <c r="B17" s="51"/>
      <c r="C17" s="52"/>
      <c r="D17" s="51"/>
      <c r="E17" s="52"/>
      <c r="F17" s="51"/>
      <c r="G17" s="52"/>
      <c r="H17" s="59" t="s">
        <v>38</v>
      </c>
      <c r="I17" s="60"/>
    </row>
    <row r="18" spans="1:9" ht="13.5" customHeight="1" x14ac:dyDescent="0.25">
      <c r="A18" s="12" t="s">
        <v>17</v>
      </c>
      <c r="B18" s="55">
        <f>B15-B16</f>
        <v>1683.9</v>
      </c>
      <c r="C18" s="56"/>
      <c r="D18" s="58">
        <f>F18/B18</f>
        <v>38.781838588989842</v>
      </c>
      <c r="E18" s="66"/>
      <c r="F18" s="58">
        <f>F15-F16</f>
        <v>65304.737999999998</v>
      </c>
      <c r="G18" s="50"/>
      <c r="H18" s="62" t="s">
        <v>39</v>
      </c>
      <c r="I18" s="63"/>
    </row>
    <row r="19" spans="1:9" ht="13.5" customHeight="1" x14ac:dyDescent="0.25">
      <c r="A19" s="12" t="s">
        <v>16</v>
      </c>
      <c r="B19" s="55">
        <f>H19*6</f>
        <v>0</v>
      </c>
      <c r="C19" s="56"/>
      <c r="D19" s="58">
        <v>48</v>
      </c>
      <c r="E19" s="66"/>
      <c r="F19" s="49">
        <f>B19*D19</f>
        <v>0</v>
      </c>
      <c r="G19" s="50"/>
      <c r="H19" s="43"/>
      <c r="I19" s="44"/>
    </row>
    <row r="20" spans="1:9" ht="12.75" customHeight="1" x14ac:dyDescent="0.25">
      <c r="A20" s="16"/>
      <c r="B20" s="51"/>
      <c r="C20" s="52"/>
      <c r="D20" s="51"/>
      <c r="E20" s="52"/>
      <c r="F20" s="51"/>
      <c r="G20" s="52"/>
      <c r="H20" s="13"/>
      <c r="I20" s="14"/>
    </row>
    <row r="21" spans="1:9" ht="13.5" customHeight="1" x14ac:dyDescent="0.25">
      <c r="A21" s="17" t="s">
        <v>18</v>
      </c>
      <c r="B21" s="80">
        <f>B18-B19</f>
        <v>1683.9</v>
      </c>
      <c r="C21" s="46"/>
      <c r="D21" s="45">
        <f>F21/B21</f>
        <v>38.781838588989842</v>
      </c>
      <c r="E21" s="72"/>
      <c r="F21" s="45">
        <f>F18-F19</f>
        <v>65304.737999999998</v>
      </c>
      <c r="G21" s="46"/>
      <c r="H21" s="15"/>
      <c r="I21" s="2"/>
    </row>
    <row r="22" spans="1:9" ht="13.5" customHeight="1" x14ac:dyDescent="0.25">
      <c r="A22" s="74"/>
      <c r="B22" s="75"/>
      <c r="C22" s="75"/>
      <c r="D22" s="75"/>
      <c r="E22" s="75"/>
      <c r="F22" s="75"/>
      <c r="G22" s="20"/>
      <c r="H22" s="15"/>
      <c r="I22" s="2"/>
    </row>
    <row r="23" spans="1:9" ht="13.5" customHeight="1" x14ac:dyDescent="0.25">
      <c r="A23" s="21" t="s">
        <v>19</v>
      </c>
      <c r="B23" s="87">
        <f>B8+B10+B11+B12+B13</f>
        <v>1690.9</v>
      </c>
      <c r="C23" s="65"/>
      <c r="D23" s="64">
        <f>F23/B23</f>
        <v>38.819999999999993</v>
      </c>
      <c r="E23" s="73"/>
      <c r="F23" s="64">
        <f>F8+F10+F11+F12+F13</f>
        <v>65640.737999999998</v>
      </c>
      <c r="G23" s="65"/>
      <c r="H23" s="15"/>
      <c r="I23" s="2"/>
    </row>
    <row r="24" spans="1:9" ht="13.5" customHeight="1" x14ac:dyDescent="0.25">
      <c r="A24" s="18"/>
      <c r="B24" s="19"/>
      <c r="C24" s="19"/>
      <c r="D24" s="19"/>
      <c r="E24" s="19"/>
      <c r="F24" s="19"/>
      <c r="G24" s="19"/>
      <c r="H24" s="22"/>
      <c r="I24" s="7"/>
    </row>
    <row r="25" spans="1:9" ht="13.5" customHeight="1" x14ac:dyDescent="0.25">
      <c r="A25" s="23"/>
      <c r="B25" s="57" t="s">
        <v>20</v>
      </c>
      <c r="C25" s="42"/>
      <c r="D25" s="57" t="s">
        <v>21</v>
      </c>
      <c r="E25" s="42"/>
      <c r="F25" s="57" t="s">
        <v>22</v>
      </c>
      <c r="G25" s="61"/>
      <c r="H25" s="61"/>
      <c r="I25" s="42"/>
    </row>
    <row r="26" spans="1:9" ht="15.75" customHeight="1" x14ac:dyDescent="0.25">
      <c r="A26" s="24" t="s">
        <v>23</v>
      </c>
      <c r="B26" s="47"/>
      <c r="C26" s="48"/>
      <c r="D26" s="47"/>
      <c r="E26" s="48"/>
      <c r="F26" s="25"/>
      <c r="G26" s="26"/>
      <c r="H26" s="27" t="s">
        <v>24</v>
      </c>
      <c r="I26" s="27" t="s">
        <v>25</v>
      </c>
    </row>
    <row r="27" spans="1:9" ht="15.75" customHeight="1" x14ac:dyDescent="0.25">
      <c r="A27" s="24" t="s">
        <v>26</v>
      </c>
      <c r="B27" s="47"/>
      <c r="C27" s="48"/>
      <c r="D27" s="47"/>
      <c r="E27" s="48"/>
      <c r="F27" s="28" t="s">
        <v>27</v>
      </c>
      <c r="G27" s="29"/>
      <c r="H27" s="30">
        <v>200</v>
      </c>
      <c r="I27" s="30">
        <v>206</v>
      </c>
    </row>
    <row r="28" spans="1:9" ht="13.5" customHeight="1" x14ac:dyDescent="0.25">
      <c r="A28" s="31"/>
      <c r="B28" s="32"/>
      <c r="C28" s="32"/>
      <c r="D28" s="14"/>
      <c r="E28" s="33"/>
      <c r="F28" s="28" t="s">
        <v>28</v>
      </c>
      <c r="G28" s="29"/>
      <c r="H28" s="30">
        <v>165</v>
      </c>
      <c r="I28" s="30">
        <v>171</v>
      </c>
    </row>
    <row r="29" spans="1:9" ht="13.5" customHeight="1" x14ac:dyDescent="0.25">
      <c r="A29" s="76" t="s">
        <v>29</v>
      </c>
      <c r="B29" s="77"/>
      <c r="C29" s="34" t="s">
        <v>30</v>
      </c>
      <c r="D29" s="15"/>
      <c r="E29" s="35"/>
      <c r="F29" s="28" t="s">
        <v>31</v>
      </c>
      <c r="G29" s="29"/>
      <c r="H29" s="41">
        <v>75</v>
      </c>
      <c r="I29" s="42"/>
    </row>
    <row r="30" spans="1:9" ht="13.5" customHeight="1" x14ac:dyDescent="0.25">
      <c r="A30" s="78" t="s">
        <v>32</v>
      </c>
      <c r="B30" s="79"/>
      <c r="C30" s="36" t="s">
        <v>33</v>
      </c>
      <c r="D30" s="15"/>
      <c r="E30" s="35"/>
      <c r="F30" s="28" t="s">
        <v>34</v>
      </c>
      <c r="G30" s="29"/>
      <c r="H30" s="41">
        <v>30</v>
      </c>
      <c r="I30" s="42"/>
    </row>
    <row r="31" spans="1:9" ht="12.75" customHeight="1" x14ac:dyDescent="0.25">
      <c r="A31" s="78" t="s">
        <v>35</v>
      </c>
      <c r="B31" s="79"/>
      <c r="C31" s="36" t="s">
        <v>36</v>
      </c>
      <c r="D31" s="15"/>
      <c r="E31" s="2"/>
      <c r="F31" s="14"/>
      <c r="G31" s="14"/>
      <c r="H31" s="14"/>
      <c r="I31" s="14"/>
    </row>
    <row r="32" spans="1:9" ht="13.5" customHeight="1" x14ac:dyDescent="0.25">
      <c r="A32" s="69" t="s">
        <v>37</v>
      </c>
      <c r="B32" s="70"/>
      <c r="C32" s="37" t="s">
        <v>33</v>
      </c>
      <c r="D32" s="15"/>
      <c r="E32" s="2"/>
      <c r="F32" s="2"/>
      <c r="G32" s="2"/>
      <c r="H32" s="2"/>
      <c r="I32" s="2"/>
    </row>
    <row r="33" spans="1:9" ht="12.75" customHeight="1" x14ac:dyDescent="0.25">
      <c r="A33" s="14"/>
      <c r="B33" s="14"/>
      <c r="C33" s="14"/>
      <c r="D33" s="2"/>
      <c r="E33" s="2"/>
      <c r="F33" s="2"/>
      <c r="G33" s="2"/>
      <c r="H33" s="2"/>
      <c r="I33" s="2"/>
    </row>
    <row r="34" spans="1:9" ht="15" customHeight="1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" customHeight="1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5" customHeight="1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5" customHeight="1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5" customHeight="1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5" customHeight="1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5" customHeight="1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5" customHeight="1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5" customHeight="1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5" customHeight="1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5" customHeight="1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5" customHeight="1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5" customHeight="1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5" customHeight="1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5" customHeight="1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5" customHeight="1" x14ac:dyDescent="0.25">
      <c r="A49" s="2"/>
      <c r="B49" s="2"/>
      <c r="C49" s="2"/>
      <c r="D49" s="2"/>
      <c r="E49" s="2"/>
      <c r="F49" s="2"/>
      <c r="G49" s="2"/>
      <c r="H49" s="2"/>
      <c r="I49" s="2"/>
    </row>
  </sheetData>
  <sheetProtection selectLockedCells="1"/>
  <mergeCells count="72">
    <mergeCell ref="G3:I3"/>
    <mergeCell ref="B23:C23"/>
    <mergeCell ref="D15:E15"/>
    <mergeCell ref="F7:G7"/>
    <mergeCell ref="G2:I2"/>
    <mergeCell ref="F9:G9"/>
    <mergeCell ref="D17:E17"/>
    <mergeCell ref="G4:I4"/>
    <mergeCell ref="B2:D2"/>
    <mergeCell ref="B16:C16"/>
    <mergeCell ref="D8:E8"/>
    <mergeCell ref="B17:C17"/>
    <mergeCell ref="D9:E9"/>
    <mergeCell ref="D7:E7"/>
    <mergeCell ref="F14:G14"/>
    <mergeCell ref="B7:C7"/>
    <mergeCell ref="B6:G6"/>
    <mergeCell ref="B20:C20"/>
    <mergeCell ref="D12:E12"/>
    <mergeCell ref="F15:G15"/>
    <mergeCell ref="F16:G16"/>
    <mergeCell ref="D10:E10"/>
    <mergeCell ref="D11:E11"/>
    <mergeCell ref="B11:C11"/>
    <mergeCell ref="F10:G10"/>
    <mergeCell ref="F11:G11"/>
    <mergeCell ref="B10:C10"/>
    <mergeCell ref="B9:C9"/>
    <mergeCell ref="B8:C8"/>
    <mergeCell ref="B12:C12"/>
    <mergeCell ref="A32:B32"/>
    <mergeCell ref="F12:G12"/>
    <mergeCell ref="D20:E20"/>
    <mergeCell ref="F13:G13"/>
    <mergeCell ref="D21:E21"/>
    <mergeCell ref="D23:E23"/>
    <mergeCell ref="A22:F22"/>
    <mergeCell ref="B15:C15"/>
    <mergeCell ref="B25:C25"/>
    <mergeCell ref="A29:B29"/>
    <mergeCell ref="A30:B30"/>
    <mergeCell ref="D18:E18"/>
    <mergeCell ref="B27:C27"/>
    <mergeCell ref="A31:B31"/>
    <mergeCell ref="D19:E19"/>
    <mergeCell ref="B21:C21"/>
    <mergeCell ref="H8:I8"/>
    <mergeCell ref="D26:E26"/>
    <mergeCell ref="F18:G18"/>
    <mergeCell ref="H17:I17"/>
    <mergeCell ref="F25:I25"/>
    <mergeCell ref="H18:I18"/>
    <mergeCell ref="D25:E25"/>
    <mergeCell ref="F17:G17"/>
    <mergeCell ref="F23:G23"/>
    <mergeCell ref="D13:E13"/>
    <mergeCell ref="D14:E14"/>
    <mergeCell ref="F8:G8"/>
    <mergeCell ref="D16:E16"/>
    <mergeCell ref="D27:E27"/>
    <mergeCell ref="F19:G19"/>
    <mergeCell ref="F20:G20"/>
    <mergeCell ref="B26:C26"/>
    <mergeCell ref="B13:C13"/>
    <mergeCell ref="B14:C14"/>
    <mergeCell ref="B18:C18"/>
    <mergeCell ref="B19:C19"/>
    <mergeCell ref="H30:I30"/>
    <mergeCell ref="H29:I29"/>
    <mergeCell ref="H19:I19"/>
    <mergeCell ref="F21:G21"/>
    <mergeCell ref="H9:I9"/>
  </mergeCells>
  <phoneticPr fontId="3" type="noConversion"/>
  <pageMargins left="0.25" right="0.25" top="0.75" bottom="0.75" header="0.3" footer="0.3"/>
  <pageSetup orientation="portrait" r:id="rId1"/>
  <headerFoot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C-FOUA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iFly Facturation</dc:creator>
  <cp:lastModifiedBy>iFly Facturation</cp:lastModifiedBy>
  <cp:lastPrinted>2017-06-06T19:54:25Z</cp:lastPrinted>
  <dcterms:created xsi:type="dcterms:W3CDTF">2017-09-04T18:42:25Z</dcterms:created>
  <dcterms:modified xsi:type="dcterms:W3CDTF">2017-09-04T18:42:25Z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