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ste4\Desktop\"/>
    </mc:Choice>
  </mc:AlternateContent>
  <bookViews>
    <workbookView xWindow="0" yWindow="0" windowWidth="28800" windowHeight="12300"/>
  </bookViews>
  <sheets>
    <sheet name="C-FMI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10" i="1" l="1"/>
  <c r="F11" i="1"/>
  <c r="B21" i="1"/>
  <c r="B9" i="1"/>
  <c r="F9" i="1" s="1"/>
  <c r="F14" i="1"/>
  <c r="B17" i="1"/>
  <c r="F17" i="1" s="1"/>
  <c r="B13" i="1"/>
  <c r="B16" i="1" s="1"/>
  <c r="B19" i="1" l="1"/>
  <c r="F13" i="1"/>
  <c r="F16" i="1" s="1"/>
  <c r="F21" i="1"/>
  <c r="D21" i="1" s="1"/>
  <c r="D13" i="1" l="1"/>
  <c r="D16" i="1"/>
  <c r="F19" i="1"/>
  <c r="D19" i="1" s="1"/>
</calcChain>
</file>

<file path=xl/sharedStrings.xml><?xml version="1.0" encoding="utf-8"?>
<sst xmlns="http://schemas.openxmlformats.org/spreadsheetml/2006/main" count="38" uniqueCount="36">
  <si>
    <t>Masse et Centrage</t>
  </si>
  <si>
    <t>Pilote :</t>
  </si>
  <si>
    <t>Licence :</t>
  </si>
  <si>
    <t>Date :</t>
  </si>
  <si>
    <t>Remplir les cellules blanches</t>
  </si>
  <si>
    <t>Description</t>
  </si>
  <si>
    <t>Poids</t>
  </si>
  <si>
    <t>Bras</t>
  </si>
  <si>
    <t>Moment               (poids x bras)</t>
  </si>
  <si>
    <t>Masse à vide</t>
  </si>
  <si>
    <t>Essence ( 24,5 gal.)</t>
  </si>
  <si>
    <t>Pilote + Passager</t>
  </si>
  <si>
    <t>Bagages</t>
  </si>
  <si>
    <t>Poids sur la rampe</t>
  </si>
  <si>
    <t>Consommation d'essence</t>
  </si>
  <si>
    <t>Poids au décollage</t>
  </si>
  <si>
    <t>Poids à l'atterrissage</t>
  </si>
  <si>
    <t>Zéro Fuel</t>
  </si>
  <si>
    <t>Roulage</t>
  </si>
  <si>
    <t>Passage 50ft</t>
  </si>
  <si>
    <t>Poids standards</t>
  </si>
  <si>
    <t>Distance de décollage</t>
  </si>
  <si>
    <t>été</t>
  </si>
  <si>
    <t>hiver</t>
  </si>
  <si>
    <t>Distance d'atterrissage</t>
  </si>
  <si>
    <t>Homme 12+ ans</t>
  </si>
  <si>
    <t>Femme 12 + ans</t>
  </si>
  <si>
    <t>Masse maximale au décollage</t>
  </si>
  <si>
    <t>1764 lbs</t>
  </si>
  <si>
    <t>Enfants 2-11ans</t>
  </si>
  <si>
    <t>Section Bagages 1</t>
  </si>
  <si>
    <t>44 lbs</t>
  </si>
  <si>
    <t>Enfants en bas âge</t>
  </si>
  <si>
    <t>Nb de galons</t>
  </si>
  <si>
    <t>consommés</t>
  </si>
  <si>
    <t>DA20-C1 / C-FLYF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</si>
</sst>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0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/>
      <top/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9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49" fontId="1" fillId="2" borderId="7" xfId="0" applyNumberFormat="1" applyFont="1" applyFill="1" applyBorder="1" applyAlignment="1"/>
    <xf numFmtId="49" fontId="1" fillId="2" borderId="12" xfId="0" applyNumberFormat="1" applyFont="1" applyFill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1" fillId="4" borderId="12" xfId="0" applyNumberFormat="1" applyFont="1" applyFill="1" applyBorder="1" applyAlignment="1"/>
    <xf numFmtId="49" fontId="1" fillId="2" borderId="22" xfId="0" applyNumberFormat="1" applyFont="1" applyFill="1" applyBorder="1" applyAlignment="1"/>
    <xf numFmtId="0" fontId="1" fillId="4" borderId="25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0" fillId="0" borderId="28" xfId="0" applyFont="1" applyBorder="1" applyAlignment="1"/>
    <xf numFmtId="0" fontId="1" fillId="4" borderId="3" xfId="0" applyNumberFormat="1" applyFont="1" applyFill="1" applyBorder="1" applyAlignment="1"/>
    <xf numFmtId="49" fontId="1" fillId="2" borderId="3" xfId="0" applyNumberFormat="1" applyFont="1" applyFill="1" applyBorder="1" applyAlignment="1"/>
    <xf numFmtId="0" fontId="1" fillId="4" borderId="25" xfId="0" applyNumberFormat="1" applyFont="1" applyFill="1" applyBorder="1" applyAlignment="1"/>
    <xf numFmtId="0" fontId="1" fillId="4" borderId="27" xfId="0" applyNumberFormat="1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1" fillId="2" borderId="3" xfId="0" applyNumberFormat="1" applyFont="1" applyFill="1" applyBorder="1" applyAlignment="1">
      <alignment horizontal="center"/>
    </xf>
    <xf numFmtId="0" fontId="0" fillId="2" borderId="29" xfId="0" applyNumberFormat="1" applyFont="1" applyFill="1" applyBorder="1" applyAlignment="1"/>
    <xf numFmtId="0" fontId="0" fillId="0" borderId="29" xfId="0" applyFont="1" applyBorder="1" applyAlignment="1"/>
    <xf numFmtId="0" fontId="0" fillId="0" borderId="20" xfId="0" applyFont="1" applyBorder="1" applyAlignment="1"/>
    <xf numFmtId="49" fontId="1" fillId="2" borderId="7" xfId="0" applyNumberFormat="1" applyFont="1" applyFill="1" applyBorder="1" applyAlignment="1">
      <alignment horizontal="right"/>
    </xf>
    <xf numFmtId="0" fontId="0" fillId="0" borderId="32" xfId="0" applyFont="1" applyBorder="1" applyAlignment="1"/>
    <xf numFmtId="49" fontId="1" fillId="2" borderId="12" xfId="0" applyNumberFormat="1" applyFont="1" applyFill="1" applyBorder="1" applyAlignment="1">
      <alignment horizontal="right"/>
    </xf>
    <xf numFmtId="0" fontId="0" fillId="0" borderId="35" xfId="0" applyFont="1" applyBorder="1" applyAlignment="1"/>
    <xf numFmtId="0" fontId="0" fillId="0" borderId="37" xfId="0" applyFont="1" applyBorder="1" applyAlignment="1"/>
    <xf numFmtId="0" fontId="0" fillId="0" borderId="39" xfId="0" applyFont="1" applyBorder="1" applyAlignment="1"/>
    <xf numFmtId="0" fontId="0" fillId="0" borderId="0" xfId="0" applyNumberFormat="1" applyFont="1" applyBorder="1" applyAlignment="1"/>
    <xf numFmtId="49" fontId="1" fillId="2" borderId="33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2" fontId="1" fillId="3" borderId="8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 applyProtection="1">
      <protection locked="0"/>
    </xf>
    <xf numFmtId="0" fontId="1" fillId="2" borderId="38" xfId="0" applyNumberFormat="1" applyFont="1" applyFill="1" applyBorder="1" applyAlignment="1" applyProtection="1">
      <protection locked="0"/>
    </xf>
    <xf numFmtId="164" fontId="1" fillId="3" borderId="23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1" fillId="4" borderId="13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left"/>
    </xf>
    <xf numFmtId="0" fontId="1" fillId="2" borderId="31" xfId="0" applyNumberFormat="1" applyFont="1" applyFill="1" applyBorder="1" applyAlignment="1">
      <alignment horizontal="left"/>
    </xf>
    <xf numFmtId="0" fontId="1" fillId="2" borderId="10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1" fillId="3" borderId="25" xfId="0" applyNumberFormat="1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0" fontId="1" fillId="3" borderId="2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49" fontId="1" fillId="2" borderId="17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0" fontId="1" fillId="4" borderId="25" xfId="0" applyNumberFormat="1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 applyProtection="1">
      <protection locked="0"/>
    </xf>
    <xf numFmtId="0" fontId="1" fillId="2" borderId="36" xfId="0" applyNumberFormat="1" applyFont="1" applyFill="1" applyBorder="1" applyAlignment="1" applyProtection="1">
      <protection locked="0"/>
    </xf>
    <xf numFmtId="49" fontId="1" fillId="2" borderId="6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78787"/>
      <rgbColor rgb="FFBABABA"/>
      <rgbColor rgb="FF616161"/>
      <rgbColor rgb="FF818181"/>
      <rgbColor rgb="FF505050"/>
      <rgbColor rgb="FFB3B3B3"/>
      <rgbColor rgb="FFAAAAAA"/>
      <rgbColor rgb="FFF2DBDB"/>
      <rgbColor rgb="FF7F7F7F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18"/>
  <c:chart>
    <c:autoTitleDeleted val="1"/>
    <c:plotArea>
      <c:layout>
        <c:manualLayout>
          <c:layoutTarget val="inner"/>
          <c:xMode val="edge"/>
          <c:yMode val="edge"/>
          <c:x val="7.8396499999999994E-2"/>
          <c:y val="4.6980000000000001E-2"/>
          <c:w val="0.62209899999999996"/>
          <c:h val="0.86447399999999996"/>
        </c:manualLayout>
      </c:layout>
      <c:scatterChart>
        <c:scatterStyle val="lineMarker"/>
        <c:varyColors val="0"/>
        <c:ser>
          <c:idx val="0"/>
          <c:order val="0"/>
          <c:tx>
            <c:v>Series1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6"/>
            <c:spPr>
              <a:solidFill>
                <a:srgbClr val="616161"/>
              </a:solidFill>
              <a:ln w="9525" cap="flat">
                <a:solidFill>
                  <a:srgbClr val="616161"/>
                </a:solidFill>
                <a:prstDash val="solid"/>
                <a:round/>
              </a:ln>
              <a:effectLst/>
            </c:spPr>
          </c:marker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'C-FMIS'!$B$16</c:f>
              <c:numCache>
                <c:formatCode>0.0</c:formatCode>
                <c:ptCount val="1"/>
                <c:pt idx="0">
                  <c:v>1209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F4-4F69-8481-04DE6965194C}"/>
            </c:ext>
          </c:extLst>
        </c:ser>
        <c:ser>
          <c:idx val="1"/>
          <c:order val="1"/>
          <c:tx>
            <c:v>Décollage</c:v>
          </c:tx>
          <c:spPr>
            <a:ln w="12700" cap="flat">
              <a:noFill/>
              <a:miter lim="400000"/>
            </a:ln>
            <a:effectLst/>
          </c:spPr>
          <c:marker>
            <c:symbol val="triangle"/>
            <c:size val="6"/>
            <c:spPr>
              <a:solidFill>
                <a:srgbClr val="818181"/>
              </a:solidFill>
              <a:ln w="9525" cap="flat">
                <a:solidFill>
                  <a:srgbClr val="818181"/>
                </a:solidFill>
                <a:prstDash val="solid"/>
                <a:round/>
              </a:ln>
              <a:effectLst/>
            </c:spPr>
          </c:marker>
          <c:xVal>
            <c:numRef>
              <c:f>'C-FMIS'!$D$16</c:f>
              <c:numCache>
                <c:formatCode>0.00</c:formatCode>
                <c:ptCount val="1"/>
                <c:pt idx="0">
                  <c:v>8.1801985111662532</c:v>
                </c:pt>
              </c:numCache>
            </c:numRef>
          </c:xVal>
          <c:yVal>
            <c:numRef>
              <c:f>'C-FMIS'!$B$16</c:f>
              <c:numCache>
                <c:formatCode>0.0</c:formatCode>
                <c:ptCount val="1"/>
                <c:pt idx="0">
                  <c:v>1209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F4-4F69-8481-04DE6965194C}"/>
            </c:ext>
          </c:extLst>
        </c:ser>
        <c:ser>
          <c:idx val="2"/>
          <c:order val="2"/>
          <c:tx>
            <c:v>Attérrissage</c:v>
          </c:tx>
          <c:spPr>
            <a:ln w="12700" cap="flat">
              <a:noFill/>
              <a:miter lim="400000"/>
            </a:ln>
            <a:effectLst/>
          </c:spPr>
          <c:marker>
            <c:symbol val="x"/>
            <c:size val="7"/>
            <c:spPr>
              <a:solidFill>
                <a:srgbClr val="505050"/>
              </a:solidFill>
              <a:ln w="9525" cap="flat">
                <a:solidFill>
                  <a:srgbClr val="505050"/>
                </a:solidFill>
                <a:prstDash val="solid"/>
                <a:round/>
              </a:ln>
              <a:effectLst/>
            </c:spPr>
          </c:marker>
          <c:xVal>
            <c:numRef>
              <c:f>'C-FMIS'!$D$19</c:f>
              <c:numCache>
                <c:formatCode>0.00</c:formatCode>
                <c:ptCount val="1"/>
                <c:pt idx="0">
                  <c:v>8.1801985111662532</c:v>
                </c:pt>
              </c:numCache>
            </c:numRef>
          </c:xVal>
          <c:yVal>
            <c:numRef>
              <c:f>'C-FMIS'!$B$19</c:f>
              <c:numCache>
                <c:formatCode>0.0</c:formatCode>
                <c:ptCount val="1"/>
                <c:pt idx="0">
                  <c:v>1209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F4-4F69-8481-04DE6965194C}"/>
            </c:ext>
          </c:extLst>
        </c:ser>
        <c:ser>
          <c:idx val="3"/>
          <c:order val="3"/>
          <c:tx>
            <c:v>Zéro Fuel</c:v>
          </c:tx>
          <c:spPr>
            <a:ln w="12700" cap="flat">
              <a:noFill/>
              <a:miter lim="400000"/>
            </a:ln>
            <a:effectLst/>
          </c:spPr>
          <c:marker>
            <c:symbol val="square"/>
            <c:size val="6"/>
            <c:spPr>
              <a:solidFill>
                <a:srgbClr val="B3B3B3"/>
              </a:solidFill>
              <a:ln w="9525" cap="flat">
                <a:solidFill>
                  <a:srgbClr val="B3B3B3"/>
                </a:solidFill>
                <a:prstDash val="solid"/>
                <a:round/>
              </a:ln>
              <a:effectLst/>
            </c:spPr>
          </c:marker>
          <c:xVal>
            <c:numRef>
              <c:f>'C-FMIS'!$D$21</c:f>
              <c:numCache>
                <c:formatCode>0.00</c:formatCode>
                <c:ptCount val="1"/>
                <c:pt idx="0">
                  <c:v>8.3000000000000007</c:v>
                </c:pt>
              </c:numCache>
            </c:numRef>
          </c:xVal>
          <c:yVal>
            <c:numRef>
              <c:f>'C-FMIS'!$B$21</c:f>
              <c:numCache>
                <c:formatCode>0.0</c:formatCode>
                <c:ptCount val="1"/>
                <c:pt idx="0">
                  <c:v>1215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F4-4F69-8481-04DE6965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452184"/>
        <c:axId val="198452576"/>
      </c:scatterChart>
      <c:valAx>
        <c:axId val="198452184"/>
        <c:scaling>
          <c:orientation val="minMax"/>
          <c:max val="13"/>
          <c:min val="7"/>
        </c:scaling>
        <c:delete val="0"/>
        <c:axPos val="b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BABABA"/>
              </a:solidFill>
              <a:prstDash val="solid"/>
              <a:round/>
            </a:ln>
          </c:spPr>
        </c:minorGridlines>
        <c:numFmt formatCode="0.0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8452576"/>
        <c:crosses val="autoZero"/>
        <c:crossBetween val="between"/>
        <c:majorUnit val="0.5"/>
        <c:minorUnit val="0.25"/>
      </c:valAx>
      <c:valAx>
        <c:axId val="198452576"/>
        <c:scaling>
          <c:orientation val="minMax"/>
          <c:max val="1800"/>
          <c:min val="1200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BABABA"/>
              </a:solidFill>
              <a:prstDash val="solid"/>
              <a:round/>
            </a:ln>
          </c:spPr>
        </c:minorGridlines>
        <c:numFmt formatCode="0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8452184"/>
        <c:crosses val="autoZero"/>
        <c:crossBetween val="between"/>
        <c:majorUnit val="100"/>
        <c:minorUnit val="5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691599999999998"/>
          <c:y val="0.59794400000000003"/>
          <c:w val="0.17308399999999999"/>
          <c:h val="0.2129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29</xdr:row>
      <xdr:rowOff>16932</xdr:rowOff>
    </xdr:from>
    <xdr:to>
      <xdr:col>8</xdr:col>
      <xdr:colOff>618067</xdr:colOff>
      <xdr:row>45</xdr:row>
      <xdr:rowOff>143934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1188064</xdr:colOff>
      <xdr:row>33</xdr:row>
      <xdr:rowOff>133360</xdr:rowOff>
    </xdr:from>
    <xdr:to>
      <xdr:col>0</xdr:col>
      <xdr:colOff>1190738</xdr:colOff>
      <xdr:row>44</xdr:row>
      <xdr:rowOff>3950</xdr:rowOff>
    </xdr:to>
    <xdr:sp macro="" textlink="">
      <xdr:nvSpPr>
        <xdr:cNvPr id="3" name="Shape 3"/>
        <xdr:cNvSpPr/>
      </xdr:nvSpPr>
      <xdr:spPr>
        <a:xfrm flipV="1">
          <a:off x="1188064" y="5981710"/>
          <a:ext cx="2675" cy="196609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1287437</xdr:colOff>
      <xdr:row>31</xdr:row>
      <xdr:rowOff>4760</xdr:rowOff>
    </xdr:from>
    <xdr:to>
      <xdr:col>3</xdr:col>
      <xdr:colOff>601380</xdr:colOff>
      <xdr:row>31</xdr:row>
      <xdr:rowOff>7153</xdr:rowOff>
    </xdr:to>
    <xdr:sp macro="" textlink="">
      <xdr:nvSpPr>
        <xdr:cNvPr id="4" name="Shape 4"/>
        <xdr:cNvSpPr/>
      </xdr:nvSpPr>
      <xdr:spPr>
        <a:xfrm>
          <a:off x="1287437" y="5500685"/>
          <a:ext cx="2450844" cy="2394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1190739</xdr:colOff>
      <xdr:row>31</xdr:row>
      <xdr:rowOff>4761</xdr:rowOff>
    </xdr:from>
    <xdr:to>
      <xdr:col>0</xdr:col>
      <xdr:colOff>1284762</xdr:colOff>
      <xdr:row>33</xdr:row>
      <xdr:rowOff>135721</xdr:rowOff>
    </xdr:to>
    <xdr:sp macro="" textlink="">
      <xdr:nvSpPr>
        <xdr:cNvPr id="5" name="Shape 5"/>
        <xdr:cNvSpPr/>
      </xdr:nvSpPr>
      <xdr:spPr>
        <a:xfrm flipV="1">
          <a:off x="1190739" y="5500686"/>
          <a:ext cx="94024" cy="48338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6</xdr:col>
      <xdr:colOff>34311</xdr:colOff>
      <xdr:row>34</xdr:row>
      <xdr:rowOff>76241</xdr:rowOff>
    </xdr:from>
    <xdr:to>
      <xdr:col>8</xdr:col>
      <xdr:colOff>42336</xdr:colOff>
      <xdr:row>36</xdr:row>
      <xdr:rowOff>186267</xdr:rowOff>
    </xdr:to>
    <xdr:sp macro="" textlink="">
      <xdr:nvSpPr>
        <xdr:cNvPr id="6" name="Shape 6"/>
        <xdr:cNvSpPr/>
      </xdr:nvSpPr>
      <xdr:spPr>
        <a:xfrm>
          <a:off x="5156644" y="5952108"/>
          <a:ext cx="1328825" cy="49949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Catégorie Utilitaire</a:t>
          </a:r>
        </a:p>
      </xdr:txBody>
    </xdr:sp>
    <xdr:clientData/>
  </xdr:twoCellAnchor>
  <xdr:twoCellAnchor>
    <xdr:from>
      <xdr:col>7</xdr:col>
      <xdr:colOff>579778</xdr:colOff>
      <xdr:row>35</xdr:row>
      <xdr:rowOff>30955</xdr:rowOff>
    </xdr:from>
    <xdr:to>
      <xdr:col>8</xdr:col>
      <xdr:colOff>505943</xdr:colOff>
      <xdr:row>35</xdr:row>
      <xdr:rowOff>30955</xdr:rowOff>
    </xdr:to>
    <xdr:sp macro="" textlink="">
      <xdr:nvSpPr>
        <xdr:cNvPr id="7" name="Shape 7"/>
        <xdr:cNvSpPr/>
      </xdr:nvSpPr>
      <xdr:spPr>
        <a:xfrm>
          <a:off x="6362511" y="6101555"/>
          <a:ext cx="586565" cy="0"/>
        </a:xfrm>
        <a:prstGeom prst="line">
          <a:avLst/>
        </a:prstGeom>
        <a:noFill/>
        <a:ln w="2857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132718</xdr:colOff>
      <xdr:row>34</xdr:row>
      <xdr:rowOff>5397</xdr:rowOff>
    </xdr:from>
    <xdr:to>
      <xdr:col>4</xdr:col>
      <xdr:colOff>132718</xdr:colOff>
      <xdr:row>46</xdr:row>
      <xdr:rowOff>0</xdr:rowOff>
    </xdr:to>
    <xdr:sp macro="" textlink="">
      <xdr:nvSpPr>
        <xdr:cNvPr id="11" name="Shape 11"/>
        <xdr:cNvSpPr/>
      </xdr:nvSpPr>
      <xdr:spPr>
        <a:xfrm flipV="1">
          <a:off x="3930018" y="6044247"/>
          <a:ext cx="1" cy="230981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</xdr:col>
      <xdr:colOff>559594</xdr:colOff>
      <xdr:row>31</xdr:row>
      <xdr:rowOff>7144</xdr:rowOff>
    </xdr:from>
    <xdr:to>
      <xdr:col>4</xdr:col>
      <xdr:colOff>135730</xdr:colOff>
      <xdr:row>34</xdr:row>
      <xdr:rowOff>7144</xdr:rowOff>
    </xdr:to>
    <xdr:sp macro="" textlink="">
      <xdr:nvSpPr>
        <xdr:cNvPr id="12" name="Shape 12"/>
        <xdr:cNvSpPr/>
      </xdr:nvSpPr>
      <xdr:spPr>
        <a:xfrm>
          <a:off x="3696494" y="5503069"/>
          <a:ext cx="236537" cy="54292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466346</xdr:colOff>
      <xdr:row>0</xdr:row>
      <xdr:rowOff>80433</xdr:rowOff>
    </xdr:from>
    <xdr:to>
      <xdr:col>0</xdr:col>
      <xdr:colOff>1370717</xdr:colOff>
      <xdr:row>5</xdr:row>
      <xdr:rowOff>72030</xdr:rowOff>
    </xdr:to>
    <xdr:pic>
      <xdr:nvPicPr>
        <xdr:cNvPr id="13" name="iFly_Noir (1)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66346" y="80433"/>
          <a:ext cx="904371" cy="7959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showGridLines="0" tabSelected="1" zoomScale="125" zoomScaleNormal="125" zoomScalePageLayoutView="125" workbookViewId="0">
      <selection activeCell="I11" sqref="I11"/>
    </sheetView>
  </sheetViews>
  <sheetFormatPr baseColWidth="10" defaultColWidth="10.85546875" defaultRowHeight="15" customHeight="1" x14ac:dyDescent="0.25"/>
  <cols>
    <col min="1" max="1" width="23.85546875" style="1" customWidth="1"/>
    <col min="2" max="9" width="8.7109375" style="1" customWidth="1"/>
    <col min="10" max="256" width="10.85546875" style="1" customWidth="1"/>
  </cols>
  <sheetData>
    <row r="1" spans="1:10" ht="12.7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15" customHeight="1" x14ac:dyDescent="0.25">
      <c r="A2" s="2"/>
      <c r="B2" s="82" t="s">
        <v>0</v>
      </c>
      <c r="C2" s="83"/>
      <c r="D2" s="83"/>
      <c r="E2" s="3"/>
      <c r="F2" s="4" t="s">
        <v>1</v>
      </c>
      <c r="G2" s="85"/>
      <c r="H2" s="86"/>
      <c r="I2" s="86"/>
    </row>
    <row r="3" spans="1:10" ht="12.75" customHeight="1" x14ac:dyDescent="0.25">
      <c r="A3" s="2"/>
      <c r="B3" s="2"/>
      <c r="C3" s="5" t="s">
        <v>35</v>
      </c>
      <c r="D3" s="6"/>
      <c r="E3" s="2"/>
      <c r="F3" s="4" t="s">
        <v>2</v>
      </c>
      <c r="G3" s="46"/>
      <c r="H3" s="47"/>
      <c r="I3" s="47"/>
    </row>
    <row r="4" spans="1:10" ht="12.75" customHeight="1" x14ac:dyDescent="0.25">
      <c r="A4" s="2"/>
      <c r="B4" s="2"/>
      <c r="C4" s="2"/>
      <c r="D4" s="2"/>
      <c r="E4" s="2"/>
      <c r="F4" s="4" t="s">
        <v>3</v>
      </c>
      <c r="G4" s="46"/>
      <c r="H4" s="47"/>
      <c r="I4" s="47"/>
    </row>
    <row r="5" spans="1:10" ht="12.75" customHeight="1" x14ac:dyDescent="0.25">
      <c r="A5" s="2"/>
      <c r="B5" s="2"/>
      <c r="C5" s="2"/>
      <c r="D5" s="2"/>
      <c r="E5" s="2"/>
      <c r="F5" s="2"/>
      <c r="G5" s="37"/>
      <c r="H5" s="37"/>
      <c r="I5" s="38"/>
      <c r="J5" s="39"/>
    </row>
    <row r="6" spans="1:10" ht="13.5" customHeight="1" x14ac:dyDescent="0.25">
      <c r="A6" s="7"/>
      <c r="B6" s="68" t="s">
        <v>4</v>
      </c>
      <c r="C6" s="69"/>
      <c r="D6" s="69"/>
      <c r="E6" s="69"/>
      <c r="F6" s="69"/>
      <c r="G6" s="69"/>
      <c r="H6" s="2"/>
      <c r="I6" s="2"/>
    </row>
    <row r="7" spans="1:10" ht="31.5" customHeight="1" x14ac:dyDescent="0.25">
      <c r="A7" s="8" t="s">
        <v>5</v>
      </c>
      <c r="B7" s="64" t="s">
        <v>6</v>
      </c>
      <c r="C7" s="65"/>
      <c r="D7" s="64" t="s">
        <v>7</v>
      </c>
      <c r="E7" s="65"/>
      <c r="F7" s="64" t="s">
        <v>8</v>
      </c>
      <c r="G7" s="65"/>
      <c r="H7" s="9"/>
      <c r="I7" s="7"/>
    </row>
    <row r="8" spans="1:10" ht="13.5" customHeight="1" x14ac:dyDescent="0.25">
      <c r="A8" s="10" t="s">
        <v>9</v>
      </c>
      <c r="B8" s="89">
        <v>1215</v>
      </c>
      <c r="C8" s="90"/>
      <c r="D8" s="42">
        <v>8.3000000000000007</v>
      </c>
      <c r="E8" s="43"/>
      <c r="F8" s="42">
        <f>D8*B8</f>
        <v>10084.5</v>
      </c>
      <c r="G8" s="43"/>
      <c r="H8" s="54" t="s">
        <v>33</v>
      </c>
      <c r="I8" s="55"/>
    </row>
    <row r="9" spans="1:10" ht="13.5" customHeight="1" x14ac:dyDescent="0.25">
      <c r="A9" s="11" t="s">
        <v>10</v>
      </c>
      <c r="B9" s="66">
        <f>H9*6</f>
        <v>0</v>
      </c>
      <c r="C9" s="67"/>
      <c r="D9" s="44">
        <v>32.44</v>
      </c>
      <c r="E9" s="45"/>
      <c r="F9" s="75">
        <f>B9*D9</f>
        <v>0</v>
      </c>
      <c r="G9" s="70"/>
      <c r="H9" s="52"/>
      <c r="I9" s="53"/>
    </row>
    <row r="10" spans="1:10" ht="12.75" customHeight="1" x14ac:dyDescent="0.25">
      <c r="A10" s="11" t="s">
        <v>11</v>
      </c>
      <c r="B10" s="71"/>
      <c r="C10" s="72"/>
      <c r="D10" s="44">
        <v>5.63</v>
      </c>
      <c r="E10" s="45"/>
      <c r="F10" s="75">
        <f>B10*D10</f>
        <v>0</v>
      </c>
      <c r="G10" s="70"/>
      <c r="H10" s="12"/>
      <c r="I10" s="13"/>
    </row>
    <row r="11" spans="1:10" ht="12.75" customHeight="1" x14ac:dyDescent="0.25">
      <c r="A11" s="11" t="s">
        <v>12</v>
      </c>
      <c r="B11" s="71"/>
      <c r="C11" s="72"/>
      <c r="D11" s="44">
        <v>32.44</v>
      </c>
      <c r="E11" s="45"/>
      <c r="F11" s="75">
        <f>B11*D11</f>
        <v>0</v>
      </c>
      <c r="G11" s="70"/>
      <c r="H11" s="14"/>
      <c r="I11" s="2"/>
    </row>
    <row r="12" spans="1:10" ht="12.75" customHeight="1" x14ac:dyDescent="0.25">
      <c r="A12" s="15"/>
      <c r="B12" s="50"/>
      <c r="C12" s="51"/>
      <c r="D12" s="50"/>
      <c r="E12" s="51"/>
      <c r="F12" s="50"/>
      <c r="G12" s="51"/>
      <c r="H12" s="14"/>
      <c r="I12" s="2"/>
    </row>
    <row r="13" spans="1:10" ht="12.75" customHeight="1" x14ac:dyDescent="0.25">
      <c r="A13" s="11" t="s">
        <v>13</v>
      </c>
      <c r="B13" s="66">
        <f>SUM(B8:C12)</f>
        <v>1215</v>
      </c>
      <c r="C13" s="67"/>
      <c r="D13" s="44">
        <f>F13/B13</f>
        <v>8.3000000000000007</v>
      </c>
      <c r="E13" s="45"/>
      <c r="F13" s="44">
        <f>SUM(F8:G12)</f>
        <v>10084.5</v>
      </c>
      <c r="G13" s="70"/>
      <c r="H13" s="14"/>
      <c r="I13" s="2"/>
    </row>
    <row r="14" spans="1:10" ht="13.5" customHeight="1" x14ac:dyDescent="0.25">
      <c r="A14" s="11" t="s">
        <v>14</v>
      </c>
      <c r="B14" s="66">
        <v>6</v>
      </c>
      <c r="C14" s="67"/>
      <c r="D14" s="44">
        <v>32.44</v>
      </c>
      <c r="E14" s="45"/>
      <c r="F14" s="84">
        <f>B14*D14</f>
        <v>194.64</v>
      </c>
      <c r="G14" s="70"/>
      <c r="H14" s="9"/>
      <c r="I14" s="7"/>
    </row>
    <row r="15" spans="1:10" ht="12.75" customHeight="1" x14ac:dyDescent="0.25">
      <c r="A15" s="15"/>
      <c r="B15" s="50"/>
      <c r="C15" s="51"/>
      <c r="D15" s="50"/>
      <c r="E15" s="51"/>
      <c r="F15" s="50"/>
      <c r="G15" s="51"/>
      <c r="H15" s="73" t="s">
        <v>33</v>
      </c>
      <c r="I15" s="74"/>
    </row>
    <row r="16" spans="1:10" ht="13.5" customHeight="1" x14ac:dyDescent="0.25">
      <c r="A16" s="11" t="s">
        <v>15</v>
      </c>
      <c r="B16" s="66">
        <f>B13-B14</f>
        <v>1209</v>
      </c>
      <c r="C16" s="67"/>
      <c r="D16" s="44">
        <f>F16/B16</f>
        <v>8.1801985111662532</v>
      </c>
      <c r="E16" s="45"/>
      <c r="F16" s="44">
        <f>F13-F14</f>
        <v>9889.86</v>
      </c>
      <c r="G16" s="70"/>
      <c r="H16" s="87" t="s">
        <v>34</v>
      </c>
      <c r="I16" s="88"/>
    </row>
    <row r="17" spans="1:9" ht="13.5" customHeight="1" x14ac:dyDescent="0.25">
      <c r="A17" s="11" t="s">
        <v>14</v>
      </c>
      <c r="B17" s="66">
        <f>H17*6</f>
        <v>0</v>
      </c>
      <c r="C17" s="67"/>
      <c r="D17" s="44">
        <v>32.44</v>
      </c>
      <c r="E17" s="45"/>
      <c r="F17" s="84">
        <f>B17*D17</f>
        <v>0</v>
      </c>
      <c r="G17" s="70"/>
      <c r="H17" s="52"/>
      <c r="I17" s="53"/>
    </row>
    <row r="18" spans="1:9" ht="12.75" customHeight="1" x14ac:dyDescent="0.25">
      <c r="A18" s="15"/>
      <c r="B18" s="50"/>
      <c r="C18" s="51"/>
      <c r="D18" s="50"/>
      <c r="E18" s="51"/>
      <c r="F18" s="50"/>
      <c r="G18" s="51"/>
      <c r="H18" s="12"/>
      <c r="I18" s="13"/>
    </row>
    <row r="19" spans="1:9" ht="13.5" customHeight="1" x14ac:dyDescent="0.25">
      <c r="A19" s="16" t="s">
        <v>16</v>
      </c>
      <c r="B19" s="48">
        <f>B16-B17</f>
        <v>1209</v>
      </c>
      <c r="C19" s="49"/>
      <c r="D19" s="76">
        <f>F19/B19</f>
        <v>8.1801985111662532</v>
      </c>
      <c r="E19" s="77"/>
      <c r="F19" s="76">
        <f>F16-F17</f>
        <v>9889.86</v>
      </c>
      <c r="G19" s="49"/>
      <c r="H19" s="14"/>
      <c r="I19" s="2"/>
    </row>
    <row r="20" spans="1:9" ht="13.5" customHeight="1" x14ac:dyDescent="0.25">
      <c r="A20" s="78"/>
      <c r="B20" s="79"/>
      <c r="C20" s="79"/>
      <c r="D20" s="79"/>
      <c r="E20" s="79"/>
      <c r="F20" s="79"/>
      <c r="G20" s="19"/>
      <c r="H20" s="14"/>
      <c r="I20" s="2"/>
    </row>
    <row r="21" spans="1:9" ht="13.5" customHeight="1" x14ac:dyDescent="0.25">
      <c r="A21" s="20" t="s">
        <v>17</v>
      </c>
      <c r="B21" s="62">
        <f>B8+B10+B11</f>
        <v>1215</v>
      </c>
      <c r="C21" s="63"/>
      <c r="D21" s="60">
        <f>F21/B21</f>
        <v>8.3000000000000007</v>
      </c>
      <c r="E21" s="61"/>
      <c r="F21" s="60">
        <f>F8+F10+F11</f>
        <v>10084.5</v>
      </c>
      <c r="G21" s="63"/>
      <c r="H21" s="14"/>
      <c r="I21" s="2"/>
    </row>
    <row r="22" spans="1:9" ht="13.5" customHeight="1" x14ac:dyDescent="0.25">
      <c r="A22" s="17"/>
      <c r="B22" s="18"/>
      <c r="C22" s="18"/>
      <c r="D22" s="18"/>
      <c r="E22" s="18"/>
      <c r="F22" s="18"/>
      <c r="G22" s="18"/>
      <c r="H22" s="21"/>
      <c r="I22" s="7"/>
    </row>
    <row r="23" spans="1:9" ht="13.5" customHeight="1" x14ac:dyDescent="0.25">
      <c r="A23" s="22"/>
      <c r="B23" s="54" t="s">
        <v>18</v>
      </c>
      <c r="C23" s="55"/>
      <c r="D23" s="54" t="s">
        <v>19</v>
      </c>
      <c r="E23" s="55"/>
      <c r="F23" s="54" t="s">
        <v>20</v>
      </c>
      <c r="G23" s="80"/>
      <c r="H23" s="80"/>
      <c r="I23" s="55"/>
    </row>
    <row r="24" spans="1:9" ht="15.75" customHeight="1" x14ac:dyDescent="0.25">
      <c r="A24" s="23" t="s">
        <v>21</v>
      </c>
      <c r="B24" s="58"/>
      <c r="C24" s="59"/>
      <c r="D24" s="58"/>
      <c r="E24" s="59"/>
      <c r="F24" s="24"/>
      <c r="G24" s="25"/>
      <c r="H24" s="26" t="s">
        <v>22</v>
      </c>
      <c r="I24" s="26" t="s">
        <v>23</v>
      </c>
    </row>
    <row r="25" spans="1:9" ht="15.75" customHeight="1" x14ac:dyDescent="0.25">
      <c r="A25" s="23" t="s">
        <v>24</v>
      </c>
      <c r="B25" s="58"/>
      <c r="C25" s="59"/>
      <c r="D25" s="58"/>
      <c r="E25" s="59"/>
      <c r="F25" s="27" t="s">
        <v>25</v>
      </c>
      <c r="G25" s="28"/>
      <c r="H25" s="29">
        <v>200</v>
      </c>
      <c r="I25" s="29">
        <v>206</v>
      </c>
    </row>
    <row r="26" spans="1:9" ht="13.5" customHeight="1" x14ac:dyDescent="0.25">
      <c r="A26" s="30"/>
      <c r="B26" s="31"/>
      <c r="C26" s="31"/>
      <c r="D26" s="13"/>
      <c r="E26" s="32"/>
      <c r="F26" s="27" t="s">
        <v>26</v>
      </c>
      <c r="G26" s="28"/>
      <c r="H26" s="29">
        <v>165</v>
      </c>
      <c r="I26" s="29">
        <v>171</v>
      </c>
    </row>
    <row r="27" spans="1:9" ht="13.5" customHeight="1" x14ac:dyDescent="0.25">
      <c r="A27" s="56" t="s">
        <v>27</v>
      </c>
      <c r="B27" s="57"/>
      <c r="C27" s="33" t="s">
        <v>28</v>
      </c>
      <c r="D27" s="14"/>
      <c r="E27" s="34"/>
      <c r="F27" s="27" t="s">
        <v>29</v>
      </c>
      <c r="G27" s="28"/>
      <c r="H27" s="81">
        <v>75</v>
      </c>
      <c r="I27" s="55"/>
    </row>
    <row r="28" spans="1:9" ht="13.5" customHeight="1" x14ac:dyDescent="0.25">
      <c r="A28" s="40" t="s">
        <v>30</v>
      </c>
      <c r="B28" s="41"/>
      <c r="C28" s="35" t="s">
        <v>31</v>
      </c>
      <c r="D28" s="14"/>
      <c r="E28" s="34"/>
      <c r="F28" s="27" t="s">
        <v>32</v>
      </c>
      <c r="G28" s="28"/>
      <c r="H28" s="81">
        <v>30</v>
      </c>
      <c r="I28" s="55"/>
    </row>
    <row r="29" spans="1:9" ht="12.75" customHeight="1" x14ac:dyDescent="0.25">
      <c r="A29" s="36"/>
      <c r="B29" s="36"/>
      <c r="C29" s="36"/>
      <c r="D29" s="2"/>
      <c r="E29" s="2"/>
      <c r="F29" s="13"/>
      <c r="G29" s="13"/>
      <c r="H29" s="13"/>
      <c r="I29" s="13"/>
    </row>
    <row r="30" spans="1:9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sheetProtection selectLockedCells="1"/>
  <mergeCells count="64">
    <mergeCell ref="F21:G21"/>
    <mergeCell ref="H28:I28"/>
    <mergeCell ref="H27:I27"/>
    <mergeCell ref="B2:D2"/>
    <mergeCell ref="F14:G14"/>
    <mergeCell ref="G2:I2"/>
    <mergeCell ref="D14:E14"/>
    <mergeCell ref="F18:G18"/>
    <mergeCell ref="F19:G19"/>
    <mergeCell ref="H16:I16"/>
    <mergeCell ref="D25:E25"/>
    <mergeCell ref="F17:G17"/>
    <mergeCell ref="H9:I9"/>
    <mergeCell ref="B10:C10"/>
    <mergeCell ref="B9:C9"/>
    <mergeCell ref="B8:C8"/>
    <mergeCell ref="D24:E24"/>
    <mergeCell ref="H8:I8"/>
    <mergeCell ref="F16:G16"/>
    <mergeCell ref="B25:C25"/>
    <mergeCell ref="F9:G9"/>
    <mergeCell ref="D17:E17"/>
    <mergeCell ref="F10:G10"/>
    <mergeCell ref="D18:E18"/>
    <mergeCell ref="F11:G11"/>
    <mergeCell ref="D19:E19"/>
    <mergeCell ref="D9:E9"/>
    <mergeCell ref="B17:C17"/>
    <mergeCell ref="A20:F20"/>
    <mergeCell ref="D8:E8"/>
    <mergeCell ref="B16:C16"/>
    <mergeCell ref="F23:I23"/>
    <mergeCell ref="G3:I3"/>
    <mergeCell ref="D15:E15"/>
    <mergeCell ref="F7:G7"/>
    <mergeCell ref="B12:C12"/>
    <mergeCell ref="B13:C13"/>
    <mergeCell ref="B6:G6"/>
    <mergeCell ref="F13:G13"/>
    <mergeCell ref="B14:C14"/>
    <mergeCell ref="B11:C11"/>
    <mergeCell ref="B15:C15"/>
    <mergeCell ref="D7:E7"/>
    <mergeCell ref="B7:C7"/>
    <mergeCell ref="H15:I15"/>
    <mergeCell ref="D12:E12"/>
    <mergeCell ref="D13:E13"/>
    <mergeCell ref="F12:G12"/>
    <mergeCell ref="A28:B28"/>
    <mergeCell ref="F8:G8"/>
    <mergeCell ref="D16:E16"/>
    <mergeCell ref="G4:I4"/>
    <mergeCell ref="B19:C19"/>
    <mergeCell ref="D11:E11"/>
    <mergeCell ref="D10:E10"/>
    <mergeCell ref="B18:C18"/>
    <mergeCell ref="H17:I17"/>
    <mergeCell ref="D23:E23"/>
    <mergeCell ref="F15:G15"/>
    <mergeCell ref="B23:C23"/>
    <mergeCell ref="A27:B27"/>
    <mergeCell ref="B24:C24"/>
    <mergeCell ref="D21:E21"/>
    <mergeCell ref="B21:C21"/>
  </mergeCells>
  <phoneticPr fontId="3" type="noConversion"/>
  <pageMargins left="0.25" right="0.25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C-FMIS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iFly Facturation</dc:creator>
  <cp:lastModifiedBy>iFly Facturation</cp:lastModifiedBy>
  <cp:lastPrinted>2016-10-14T15:11:50Z</cp:lastPrinted>
  <dcterms:created xsi:type="dcterms:W3CDTF">2016-10-14T15:12:44Z</dcterms:created>
  <dcterms:modified xsi:type="dcterms:W3CDTF">2017-09-04T18:44:47Z</dcterms:modified>
</cp:coreProperties>
</file>